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2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C62" i="2" l="1"/>
  <c r="C36" i="2" s="1"/>
  <c r="D56" i="2"/>
  <c r="D7" i="2"/>
  <c r="C7" i="2"/>
  <c r="C49" i="2" l="1"/>
  <c r="C10" i="2"/>
  <c r="D62" i="2" l="1"/>
  <c r="E31" i="2"/>
  <c r="E30" i="2"/>
  <c r="E29" i="2"/>
  <c r="E32" i="2" l="1"/>
  <c r="E28" i="2"/>
  <c r="D34" i="2" l="1"/>
  <c r="C34" i="2" l="1"/>
  <c r="E61" i="2"/>
  <c r="D36" i="2" l="1"/>
  <c r="E62" i="2"/>
  <c r="E60" i="2"/>
  <c r="E59" i="2"/>
  <c r="E54" i="2"/>
  <c r="E53" i="2"/>
  <c r="E48" i="2" l="1"/>
  <c r="E49" i="2"/>
  <c r="E18" i="2"/>
  <c r="E23" i="2" l="1"/>
  <c r="E17" i="2"/>
  <c r="E52" i="2"/>
  <c r="E41" i="2"/>
  <c r="E40" i="2"/>
  <c r="E44" i="2"/>
  <c r="E38" i="2"/>
  <c r="E39" i="2"/>
  <c r="E42" i="2"/>
  <c r="E43" i="2"/>
  <c r="E45" i="2"/>
  <c r="E46" i="2"/>
  <c r="E47" i="2"/>
  <c r="E50" i="2"/>
  <c r="E51" i="2"/>
  <c r="E55" i="2"/>
  <c r="E56" i="2"/>
  <c r="E57" i="2"/>
  <c r="E58" i="2"/>
  <c r="E8" i="2"/>
  <c r="E9" i="2"/>
  <c r="E11" i="2"/>
  <c r="E12" i="2"/>
  <c r="E13" i="2"/>
  <c r="E14" i="2"/>
  <c r="E15" i="2"/>
  <c r="E16" i="2"/>
  <c r="E19" i="2"/>
  <c r="E20" i="2"/>
  <c r="E21" i="2"/>
  <c r="E22" i="2"/>
  <c r="E24" i="2"/>
  <c r="E25" i="2"/>
  <c r="E26" i="2"/>
  <c r="E27" i="2"/>
  <c r="E33" i="2"/>
  <c r="E10" i="2" l="1"/>
  <c r="E36" i="2"/>
  <c r="E7" i="2" l="1"/>
  <c r="E34" i="2" s="1"/>
</calcChain>
</file>

<file path=xl/sharedStrings.xml><?xml version="1.0" encoding="utf-8"?>
<sst xmlns="http://schemas.openxmlformats.org/spreadsheetml/2006/main" count="76" uniqueCount="76">
  <si>
    <t>Сведения о численности муниципальных служащих Ровненского сельсовета,</t>
  </si>
  <si>
    <t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</si>
  <si>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</si>
  <si>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>№ п/п</t>
  </si>
  <si>
    <t>наименование показателя</t>
  </si>
  <si>
    <t>значение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</si>
  <si>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</si>
  <si>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>численность работников оплата труда которых осуществляется  за счет средств местного бюджета, за отчетный период, человек</t>
  </si>
  <si>
    <t>Сведения о ходе исполнения бюджета Ровненского сельсовета</t>
  </si>
  <si>
    <t>(руб.)</t>
  </si>
  <si>
    <t>№строки</t>
  </si>
  <si>
    <t>Наименование</t>
  </si>
  <si>
    <t>Утверждено</t>
  </si>
  <si>
    <t>Исполнено</t>
  </si>
  <si>
    <t>(Руб.)</t>
  </si>
  <si>
    <t>Руб.</t>
  </si>
  <si>
    <t>%</t>
  </si>
  <si>
    <t xml:space="preserve"> </t>
  </si>
  <si>
    <t>Доходы собственные</t>
  </si>
  <si>
    <t>Налоги на доходы</t>
  </si>
  <si>
    <t>Налог на совокупный доход</t>
  </si>
  <si>
    <t>Доходы от продажи материальных и нематериальных активов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</si>
  <si>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</si>
  <si>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</si>
  <si>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Дотация на выравнивание бюджетной обеспеченности из средств краевого бюджета</t>
  </si>
  <si>
    <t>Субвенция на осуществление  полномочий по первичному  воинскому  учету.</t>
  </si>
  <si>
    <t>Прочие межбюджетные трансферты</t>
  </si>
  <si>
    <t>Субсидия на обеспачение первичных мер пож. безопасности</t>
  </si>
  <si>
    <t>Субсидии на организацию и роведение аккарицидных обработок мест местного отдыха населения</t>
  </si>
  <si>
    <t>Субвенция на выполнение гос. Полномочий  по администрат.комиссиям</t>
  </si>
  <si>
    <t>ВСЕГО доходов</t>
  </si>
  <si>
    <t>РАСХОДЫ</t>
  </si>
  <si>
    <t>Администрация Ровненского сельсовета</t>
  </si>
  <si>
    <t>Функционирование высшего должностного лица муниципального образования (глава муниципального образования)</t>
  </si>
  <si>
    <t>Расходы на финансирование админ.комиссии</t>
  </si>
  <si>
    <t>Резервные фонды</t>
  </si>
  <si>
    <t>Другие общегосударственные вопросы</t>
  </si>
  <si>
    <t>Национальная   оборона</t>
  </si>
  <si>
    <t>Осуществление первичного воинского учета на территориях, где отсутствуют военные комиссариаты</t>
  </si>
  <si>
    <t>Жилищно –коммунальное хозяйство</t>
  </si>
  <si>
    <t>Культура</t>
  </si>
  <si>
    <t>Всего расходов</t>
  </si>
  <si>
    <t>Акцизы по подакцизным товарам( продукции), производимым на территории Российской Федерации</t>
  </si>
  <si>
    <t>Налоги на имущество в том числе:</t>
  </si>
  <si>
    <t>а)Земельный налог</t>
  </si>
  <si>
    <t>б) налог на имущество физ. Лиц</t>
  </si>
  <si>
    <t>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</si>
  <si>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Дотации  бюджетам  поселений на выравнивание  бюджетной обеспеченности </t>
  </si>
  <si>
    <t>Обеспечение проведения выборов и референдумов</t>
  </si>
  <si>
    <t>Национальная безопасность и правоохранительная деятельность в том числе :</t>
  </si>
  <si>
    <t>Национальная экономика. Транспорт</t>
  </si>
  <si>
    <t>а) Содержание автомобильных дорог общего пользования местного значения</t>
  </si>
  <si>
    <t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</si>
  <si>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</si>
  <si>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</t>
  </si>
  <si>
    <t>Субсидии на передачу полномочий по финансовому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</si>
  <si>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Субсидии на передачу полномочий по земельному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</si>
  <si>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</si>
  <si>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</si>
  <si>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>Штрафы ,санкции,возмещение ущерба</t>
  </si>
  <si>
    <t>Денежные взыскания (штрафы) ,установленные законами субъектов Российской Федерации за несоблюдение муниципальных правовых актов,зачисляемые в бюджеты поселений</t>
  </si>
  <si>
    <t>Субсидии на капитальный ремонт и ремонт 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</si>
  <si>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>в)Субсидии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</si>
  <si>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>г)Софинансирование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</si>
  <si>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>Прочие межбюджетные трансферты КУЛЬТУРА</t>
  </si>
  <si>
    <t>Прочие межбюджетные трансфертыТЕХ.ПЕРСОНАЛ</t>
  </si>
  <si>
    <t>Доплата к пенсии муниципальным служащим</t>
  </si>
  <si>
    <t>Прочие межбюджетные трансферты, направленные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</si>
  <si>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</si>
  <si>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Иной межбюджетный трансферт бюджетам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труда)в рамках непрограммных расходов органов местного самоуправления</t>
  </si>
  <si>
    <t>за счет средств местного бюджета за 2 квартал 2020 г.</t>
  </si>
  <si>
    <t>за 2 квартал  2020 год</t>
  </si>
  <si>
    <t>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края, в рамках непрограммных расходов органов местного самоуправления.</t>
  </si>
  <si>
    <t>Субсидия на реализацию проектов по благоустройству территорий сельских населенных пунктов и городских поселений с численностью населения на более 10000 человек, инициированных  гражданами соответствующего населенного пункта,поселения</t>
  </si>
  <si>
    <t>Иной межбюджетный трансферт бюджетам муниципальных образований за содействие развитию налогового потенциала</t>
  </si>
  <si>
    <t>Иной межбюджетный трансферт на финансирование расходов по капитальному ремонту, реконструкции находящихся в муниципальной собственности объектов коммунальной инфраструктуры.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</si>
</sst>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2" fontId="0" fillId="0" borderId="1" xfId="0" applyNumberFormat="1" applyBorder="1"/>
    <xf numFmtId="0" fontId="2" fillId="2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" fontId="0" fillId="0" borderId="0" xfId="0" applyNumberFormat="1" applyBorder="1"/>
    <xf numFmtId="2" fontId="0" fillId="0" borderId="0" xfId="0" applyNumberFormat="1" applyBorder="1"/>
    <xf numFmtId="0" fontId="3" fillId="0" borderId="1" xfId="0" applyFont="1" applyFill="1" applyBorder="1"/>
    <xf numFmtId="4" fontId="0" fillId="0" borderId="1" xfId="0" applyNumberFormat="1" applyFont="1" applyBorder="1"/>
    <xf numFmtId="2" fontId="0" fillId="0" borderId="1" xfId="0" applyNumberFormat="1" applyFont="1" applyBorder="1"/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C23" sqref="C23"/>
    </sheetView>
  </sheetViews>
  <sheetFormatPr defaultRowHeight="15" x14ac:dyDescent="0.25"/>
  <cols>
    <col min="3" max="3" width="33.85546875" customWidth="1"/>
    <col min="4" max="4" width="29.140625" customWidth="1"/>
  </cols>
  <sheetData>
    <row r="3" spans="1:4" ht="15.75" x14ac:dyDescent="0.25">
      <c r="A3" s="1" t="s">
        <v>0</v>
      </c>
      <c r="B3" s="1"/>
      <c r="C3" s="1"/>
      <c r="D3" s="1"/>
    </row>
    <row r="4" spans="1:4" ht="15.75" x14ac:dyDescent="0.25">
      <c r="A4" s="1" t="s">
        <v>1</v>
      </c>
      <c r="B4" s="1"/>
      <c r="C4" s="1"/>
      <c r="D4" s="1"/>
    </row>
    <row r="5" spans="1:4" ht="15.75" x14ac:dyDescent="0.25">
      <c r="A5" s="1" t="s">
        <v>2</v>
      </c>
      <c r="B5" s="1"/>
      <c r="C5" s="1"/>
      <c r="D5" s="1"/>
    </row>
    <row r="6" spans="1:4" ht="15.75" x14ac:dyDescent="0.25">
      <c r="A6" s="1" t="s">
        <v>70</v>
      </c>
      <c r="B6" s="1"/>
      <c r="C6" s="1"/>
      <c r="D6" s="1"/>
    </row>
    <row r="7" spans="1:4" ht="15.75" x14ac:dyDescent="0.25">
      <c r="A7" s="2"/>
      <c r="B7" s="2"/>
      <c r="C7" s="2"/>
      <c r="D7" s="2"/>
    </row>
    <row r="8" spans="1:4" ht="15.75" x14ac:dyDescent="0.25">
      <c r="A8" s="3" t="s">
        <v>3</v>
      </c>
      <c r="B8" s="4" t="s">
        <v>4</v>
      </c>
      <c r="C8" s="5"/>
      <c r="D8" s="3" t="s">
        <v>5</v>
      </c>
    </row>
    <row r="9" spans="1:4" ht="108.75" customHeight="1" x14ac:dyDescent="0.25">
      <c r="A9" s="6">
        <v>1</v>
      </c>
      <c r="B9" s="26" t="s">
        <v>58</v>
      </c>
      <c r="C9" s="27"/>
      <c r="D9" s="7">
        <v>4</v>
      </c>
    </row>
    <row r="10" spans="1:4" ht="96.75" customHeight="1" x14ac:dyDescent="0.25">
      <c r="A10" s="6">
        <v>2</v>
      </c>
      <c r="B10" s="26" t="s">
        <v>6</v>
      </c>
      <c r="C10" s="27"/>
      <c r="D10" s="7">
        <v>1387042.05</v>
      </c>
    </row>
    <row r="11" spans="1:4" ht="75.75" customHeight="1" x14ac:dyDescent="0.25">
      <c r="A11" s="6">
        <v>3</v>
      </c>
      <c r="B11" s="26" t="s">
        <v>7</v>
      </c>
      <c r="C11" s="27"/>
      <c r="D11" s="8">
        <v>2</v>
      </c>
    </row>
  </sheetData>
  <mergeCells count="3">
    <mergeCell ref="B9:C9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58" workbookViewId="0">
      <selection activeCell="E40" sqref="E40"/>
    </sheetView>
  </sheetViews>
  <sheetFormatPr defaultRowHeight="15" x14ac:dyDescent="0.25"/>
  <cols>
    <col min="2" max="2" width="76.42578125" customWidth="1"/>
    <col min="3" max="3" width="12.7109375" customWidth="1"/>
    <col min="4" max="4" width="14.85546875" customWidth="1"/>
    <col min="5" max="5" width="17" customWidth="1"/>
    <col min="8" max="8" width="11.42578125" bestFit="1" customWidth="1"/>
  </cols>
  <sheetData>
    <row r="1" spans="1:16" x14ac:dyDescent="0.25">
      <c r="B1" t="s">
        <v>8</v>
      </c>
    </row>
    <row r="2" spans="1:16" x14ac:dyDescent="0.25">
      <c r="B2" t="s">
        <v>71</v>
      </c>
    </row>
    <row r="3" spans="1:16" x14ac:dyDescent="0.25">
      <c r="E3" t="s">
        <v>9</v>
      </c>
    </row>
    <row r="4" spans="1:16" x14ac:dyDescent="0.25">
      <c r="A4" s="9" t="s">
        <v>10</v>
      </c>
      <c r="B4" s="9" t="s">
        <v>11</v>
      </c>
      <c r="C4" s="9" t="s">
        <v>12</v>
      </c>
      <c r="D4" s="9" t="s">
        <v>13</v>
      </c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9"/>
      <c r="B5" s="9"/>
      <c r="C5" s="9" t="s">
        <v>14</v>
      </c>
      <c r="D5" s="9" t="s">
        <v>15</v>
      </c>
      <c r="E5" s="9" t="s">
        <v>16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9">
        <v>1</v>
      </c>
      <c r="B6" s="9" t="s">
        <v>17</v>
      </c>
      <c r="C6" s="9"/>
      <c r="D6" s="10"/>
      <c r="E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9">
        <v>1</v>
      </c>
      <c r="B7" s="9" t="s">
        <v>18</v>
      </c>
      <c r="C7" s="10">
        <f>C8+C9+C10+C13+C15+C18</f>
        <v>775800</v>
      </c>
      <c r="D7" s="10">
        <f>D8+D9+D10+D13+D15+D18</f>
        <v>335331.43000000005</v>
      </c>
      <c r="E7" s="12">
        <f>D7/C7*100</f>
        <v>43.223953338489309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9">
        <v>2</v>
      </c>
      <c r="B8" s="9" t="s">
        <v>19</v>
      </c>
      <c r="C8" s="10">
        <v>130000</v>
      </c>
      <c r="D8" s="10">
        <v>48580.51</v>
      </c>
      <c r="E8" s="12">
        <f t="shared" ref="E8:E33" si="0">D8/C8*100</f>
        <v>37.369623076923084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9">
        <v>3</v>
      </c>
      <c r="B9" s="9" t="s">
        <v>20</v>
      </c>
      <c r="C9" s="10">
        <v>128000</v>
      </c>
      <c r="D9" s="9">
        <v>127653.5</v>
      </c>
      <c r="E9" s="12">
        <f t="shared" si="0"/>
        <v>99.729296874999989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9">
        <v>4</v>
      </c>
      <c r="B10" s="9" t="s">
        <v>43</v>
      </c>
      <c r="C10" s="10">
        <f>C11+C12</f>
        <v>203000</v>
      </c>
      <c r="D10" s="10">
        <v>57390.48</v>
      </c>
      <c r="E10" s="12">
        <f t="shared" si="0"/>
        <v>28.271172413793106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9"/>
      <c r="B11" s="9" t="s">
        <v>44</v>
      </c>
      <c r="C11" s="10">
        <v>138000</v>
      </c>
      <c r="D11" s="10">
        <v>53104.02</v>
      </c>
      <c r="E11" s="12">
        <f t="shared" si="0"/>
        <v>38.481173913043477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9"/>
      <c r="B12" s="9" t="s">
        <v>45</v>
      </c>
      <c r="C12" s="10">
        <v>65000</v>
      </c>
      <c r="D12" s="10">
        <v>4286.46</v>
      </c>
      <c r="E12" s="12">
        <f t="shared" si="0"/>
        <v>6.594553846153846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9">
        <v>5</v>
      </c>
      <c r="B13" s="9" t="s">
        <v>42</v>
      </c>
      <c r="C13" s="10">
        <v>174800</v>
      </c>
      <c r="D13" s="10">
        <v>71052.41</v>
      </c>
      <c r="E13" s="12">
        <f t="shared" si="0"/>
        <v>40.647831807780321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9">
        <v>6</v>
      </c>
      <c r="B14" s="9" t="s">
        <v>21</v>
      </c>
      <c r="C14" s="12">
        <v>0</v>
      </c>
      <c r="D14" s="10">
        <v>0</v>
      </c>
      <c r="E14" s="12" t="e">
        <f t="shared" si="0"/>
        <v>#DIV/0!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9">
        <v>7</v>
      </c>
      <c r="B15" s="9" t="s">
        <v>22</v>
      </c>
      <c r="C15" s="10">
        <v>130000</v>
      </c>
      <c r="D15" s="10">
        <v>27654.53</v>
      </c>
      <c r="E15" s="12">
        <f t="shared" si="0"/>
        <v>21.272715384615385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9">
        <v>8</v>
      </c>
      <c r="B16" s="9" t="s">
        <v>23</v>
      </c>
      <c r="C16" s="12">
        <v>0</v>
      </c>
      <c r="D16" s="10">
        <v>0</v>
      </c>
      <c r="E16" s="12" t="e">
        <f t="shared" si="0"/>
        <v>#DIV/0!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9">
        <v>9</v>
      </c>
      <c r="B17" s="9" t="s">
        <v>59</v>
      </c>
      <c r="C17" s="12">
        <v>0</v>
      </c>
      <c r="D17" s="10">
        <v>0</v>
      </c>
      <c r="E17" s="12" t="e">
        <f t="shared" si="0"/>
        <v>#DIV/0!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45" x14ac:dyDescent="0.25">
      <c r="A18" s="9">
        <v>10</v>
      </c>
      <c r="B18" s="16" t="s">
        <v>60</v>
      </c>
      <c r="C18" s="12">
        <v>10000</v>
      </c>
      <c r="D18" s="10">
        <v>3000</v>
      </c>
      <c r="E18" s="12">
        <f t="shared" si="0"/>
        <v>30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9">
        <v>11</v>
      </c>
      <c r="B19" s="16" t="s">
        <v>47</v>
      </c>
      <c r="C19" s="10">
        <v>3964500</v>
      </c>
      <c r="D19" s="10">
        <v>3100000</v>
      </c>
      <c r="E19" s="12">
        <f t="shared" si="0"/>
        <v>78.193971497036202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9">
        <v>12</v>
      </c>
      <c r="B20" s="9" t="s">
        <v>24</v>
      </c>
      <c r="C20" s="10">
        <v>803800</v>
      </c>
      <c r="D20" s="10">
        <v>401877</v>
      </c>
      <c r="E20" s="12">
        <f t="shared" si="0"/>
        <v>49.997138591689477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9">
        <v>13</v>
      </c>
      <c r="B21" s="9" t="s">
        <v>25</v>
      </c>
      <c r="C21" s="10">
        <v>101090</v>
      </c>
      <c r="D21" s="10">
        <v>47916</v>
      </c>
      <c r="E21" s="12">
        <f t="shared" si="0"/>
        <v>47.399347116430903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9">
        <v>14</v>
      </c>
      <c r="B22" s="9" t="s">
        <v>26</v>
      </c>
      <c r="C22" s="10">
        <v>2773615</v>
      </c>
      <c r="D22" s="12">
        <v>4200</v>
      </c>
      <c r="E22" s="12">
        <f t="shared" si="0"/>
        <v>0.15142692839489261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9">
        <v>15</v>
      </c>
      <c r="B23" s="9" t="s">
        <v>27</v>
      </c>
      <c r="C23" s="9">
        <v>50633</v>
      </c>
      <c r="D23" s="9">
        <v>50633</v>
      </c>
      <c r="E23" s="12">
        <f t="shared" si="0"/>
        <v>100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30" x14ac:dyDescent="0.25">
      <c r="A24" s="9">
        <v>16</v>
      </c>
      <c r="B24" s="16" t="s">
        <v>28</v>
      </c>
      <c r="C24" s="10">
        <v>11360</v>
      </c>
      <c r="D24" s="9">
        <v>11360</v>
      </c>
      <c r="E24" s="12">
        <f t="shared" si="0"/>
        <v>100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9">
        <v>17</v>
      </c>
      <c r="B25" s="9" t="s">
        <v>29</v>
      </c>
      <c r="C25" s="10">
        <v>3700</v>
      </c>
      <c r="D25" s="12">
        <v>1700</v>
      </c>
      <c r="E25" s="12">
        <f t="shared" si="0"/>
        <v>45.945945945945951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60" x14ac:dyDescent="0.25">
      <c r="A26" s="9">
        <v>18</v>
      </c>
      <c r="B26" s="16" t="s">
        <v>46</v>
      </c>
      <c r="C26" s="10">
        <v>220100</v>
      </c>
      <c r="D26" s="12">
        <v>0</v>
      </c>
      <c r="E26" s="12">
        <f t="shared" si="0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60" customHeight="1" x14ac:dyDescent="0.25">
      <c r="A27" s="9">
        <v>19</v>
      </c>
      <c r="B27" s="16" t="s">
        <v>61</v>
      </c>
      <c r="C27" s="10">
        <v>478100</v>
      </c>
      <c r="D27" s="12">
        <v>0</v>
      </c>
      <c r="E27" s="12">
        <f t="shared" si="0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75" customHeight="1" x14ac:dyDescent="0.25">
      <c r="A28" s="9">
        <v>20</v>
      </c>
      <c r="B28" s="16" t="s">
        <v>69</v>
      </c>
      <c r="C28" s="10">
        <v>22300</v>
      </c>
      <c r="D28" s="12">
        <v>14868</v>
      </c>
      <c r="E28" s="12">
        <f t="shared" si="0"/>
        <v>66.672645739910323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84.75" customHeight="1" x14ac:dyDescent="0.25">
      <c r="A29" s="9">
        <v>21</v>
      </c>
      <c r="B29" s="16" t="s">
        <v>72</v>
      </c>
      <c r="C29" s="10">
        <v>296450</v>
      </c>
      <c r="D29" s="12">
        <v>42350</v>
      </c>
      <c r="E29" s="12">
        <f t="shared" si="0"/>
        <v>14.285714285714285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77.25" customHeight="1" x14ac:dyDescent="0.25">
      <c r="A30" s="9">
        <v>22</v>
      </c>
      <c r="B30" s="16" t="s">
        <v>73</v>
      </c>
      <c r="C30" s="10">
        <v>717510</v>
      </c>
      <c r="D30" s="12">
        <v>0</v>
      </c>
      <c r="E30" s="12">
        <f t="shared" si="0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27.75" customHeight="1" x14ac:dyDescent="0.25">
      <c r="A31" s="9">
        <v>23</v>
      </c>
      <c r="B31" s="16" t="s">
        <v>74</v>
      </c>
      <c r="C31" s="10">
        <v>57400</v>
      </c>
      <c r="D31" s="12">
        <v>57400</v>
      </c>
      <c r="E31" s="12">
        <f t="shared" si="0"/>
        <v>100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45.75" customHeight="1" x14ac:dyDescent="0.25">
      <c r="A32" s="9">
        <v>24</v>
      </c>
      <c r="B32" s="16" t="s">
        <v>75</v>
      </c>
      <c r="C32" s="10">
        <v>2833647.6</v>
      </c>
      <c r="D32" s="12"/>
      <c r="E32" s="12">
        <f t="shared" si="0"/>
        <v>0</v>
      </c>
      <c r="F32" s="11"/>
      <c r="G32" s="11"/>
      <c r="H32" s="21"/>
      <c r="I32" s="11"/>
      <c r="J32" s="11"/>
      <c r="K32" s="11"/>
      <c r="L32" s="11"/>
      <c r="M32" s="11"/>
      <c r="N32" s="11"/>
      <c r="O32" s="11"/>
      <c r="P32" s="11"/>
    </row>
    <row r="33" spans="1:16" ht="45" x14ac:dyDescent="0.25">
      <c r="A33" s="9">
        <v>25</v>
      </c>
      <c r="B33" s="13" t="s">
        <v>67</v>
      </c>
      <c r="C33" s="10">
        <v>0</v>
      </c>
      <c r="D33" s="12">
        <v>0</v>
      </c>
      <c r="E33" s="12" t="e">
        <f t="shared" si="0"/>
        <v>#DIV/0!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9"/>
      <c r="B34" s="9" t="s">
        <v>30</v>
      </c>
      <c r="C34" s="10">
        <f>C7+C19+C20+C21+C22+C23+C24+C25+C26+C27+C28+C29+C30+C31+C32+C33</f>
        <v>13110005.6</v>
      </c>
      <c r="D34" s="10">
        <f t="shared" ref="D34:E34" si="1">D7+D19+D20+D21+D22+D23+D24+D25+D26+D27+D28+D29+D30+D31+D32+D33</f>
        <v>4067635.43</v>
      </c>
      <c r="E34" s="10" t="e">
        <f t="shared" si="1"/>
        <v>#DIV/0!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5">
      <c r="A35" s="9"/>
      <c r="B35" s="9" t="s">
        <v>31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9">
        <v>1</v>
      </c>
      <c r="B36" s="9" t="s">
        <v>32</v>
      </c>
      <c r="C36" s="10">
        <f>C62</f>
        <v>13170861.189999999</v>
      </c>
      <c r="D36" s="10">
        <f>D62</f>
        <v>3909428.48</v>
      </c>
      <c r="E36" s="12">
        <f>D36/C36*100</f>
        <v>29.682405908037669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5">
      <c r="A37" s="9"/>
      <c r="B37" s="9"/>
      <c r="C37" s="9"/>
      <c r="D37" s="9"/>
      <c r="E37" s="1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30" x14ac:dyDescent="0.25">
      <c r="A38" s="9">
        <v>2</v>
      </c>
      <c r="B38" s="16" t="s">
        <v>33</v>
      </c>
      <c r="C38" s="10">
        <v>849271.4</v>
      </c>
      <c r="D38" s="10">
        <v>394766.8</v>
      </c>
      <c r="E38" s="12">
        <f t="shared" ref="E38:E60" si="2">D38/C38*100</f>
        <v>46.48299707254948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52.5" customHeight="1" x14ac:dyDescent="0.25">
      <c r="A39" s="9">
        <v>3</v>
      </c>
      <c r="B39" s="16" t="s">
        <v>68</v>
      </c>
      <c r="C39" s="10">
        <v>3630999.6</v>
      </c>
      <c r="D39" s="10">
        <v>1422041.91</v>
      </c>
      <c r="E39" s="12">
        <f t="shared" si="2"/>
        <v>39.163923620371641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60" x14ac:dyDescent="0.25">
      <c r="A40" s="9">
        <v>4</v>
      </c>
      <c r="B40" s="18" t="s">
        <v>55</v>
      </c>
      <c r="C40" s="10">
        <v>3950</v>
      </c>
      <c r="D40" s="10">
        <v>250</v>
      </c>
      <c r="E40" s="12">
        <f>D40/C40*100</f>
        <v>6.3291139240506329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60" x14ac:dyDescent="0.25">
      <c r="A41" s="9">
        <v>5</v>
      </c>
      <c r="B41" s="19" t="s">
        <v>56</v>
      </c>
      <c r="C41" s="10">
        <v>0</v>
      </c>
      <c r="D41" s="10">
        <v>0</v>
      </c>
      <c r="E41" s="12" t="e">
        <f>D41/C41*100</f>
        <v>#DIV/0!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5">
      <c r="A42" s="9">
        <v>6</v>
      </c>
      <c r="B42" s="9" t="s">
        <v>34</v>
      </c>
      <c r="C42" s="10">
        <v>3700</v>
      </c>
      <c r="D42" s="9">
        <v>3700</v>
      </c>
      <c r="E42" s="12">
        <f t="shared" si="2"/>
        <v>100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9">
        <v>7</v>
      </c>
      <c r="B43" s="9" t="s">
        <v>35</v>
      </c>
      <c r="C43" s="10">
        <v>4500</v>
      </c>
      <c r="D43" s="9">
        <v>0</v>
      </c>
      <c r="E43" s="12">
        <f t="shared" si="2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9">
        <v>8</v>
      </c>
      <c r="B44" s="9" t="s">
        <v>48</v>
      </c>
      <c r="C44" s="10">
        <v>103615</v>
      </c>
      <c r="D44" s="9">
        <v>0</v>
      </c>
      <c r="E44" s="12">
        <f t="shared" si="2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9">
        <v>9</v>
      </c>
      <c r="B45" s="9" t="s">
        <v>36</v>
      </c>
      <c r="C45" s="10">
        <v>660102</v>
      </c>
      <c r="D45" s="10">
        <v>264991.46000000002</v>
      </c>
      <c r="E45" s="12">
        <f t="shared" si="2"/>
        <v>40.144017136745532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A46" s="9">
        <v>10</v>
      </c>
      <c r="B46" s="9" t="s">
        <v>37</v>
      </c>
      <c r="C46" s="10">
        <v>101090</v>
      </c>
      <c r="D46" s="10">
        <v>42834.96</v>
      </c>
      <c r="E46" s="12">
        <f t="shared" si="2"/>
        <v>42.373093283212974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A47" s="9">
        <v>11</v>
      </c>
      <c r="B47" s="9" t="s">
        <v>38</v>
      </c>
      <c r="C47" s="10">
        <v>101090</v>
      </c>
      <c r="D47" s="14">
        <v>42834.96</v>
      </c>
      <c r="E47" s="12">
        <f t="shared" si="2"/>
        <v>42.373093283212974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A48" s="9">
        <v>12</v>
      </c>
      <c r="B48" s="9" t="s">
        <v>49</v>
      </c>
      <c r="C48" s="10">
        <v>105298</v>
      </c>
      <c r="D48" s="14">
        <v>24000</v>
      </c>
      <c r="E48" s="12">
        <f t="shared" si="2"/>
        <v>22.792455697164236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5">
      <c r="A49" s="9">
        <v>13</v>
      </c>
      <c r="B49" s="9" t="s">
        <v>50</v>
      </c>
      <c r="C49" s="10">
        <f>C50+C51+C52+C53+C54</f>
        <v>873000</v>
      </c>
      <c r="D49" s="10">
        <v>110000</v>
      </c>
      <c r="E49" s="12">
        <f t="shared" si="2"/>
        <v>12.600229095074456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5">
      <c r="A50" s="9"/>
      <c r="B50" s="9" t="s">
        <v>51</v>
      </c>
      <c r="C50" s="10">
        <v>169719</v>
      </c>
      <c r="D50" s="15">
        <v>110000</v>
      </c>
      <c r="E50" s="12">
        <f t="shared" si="2"/>
        <v>64.813014453302216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ht="60" x14ac:dyDescent="0.25">
      <c r="A51" s="9"/>
      <c r="B51" s="16" t="s">
        <v>52</v>
      </c>
      <c r="C51" s="9">
        <v>220100</v>
      </c>
      <c r="D51" s="15">
        <v>0</v>
      </c>
      <c r="E51" s="12">
        <f t="shared" si="2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45" x14ac:dyDescent="0.25">
      <c r="A52" s="9"/>
      <c r="B52" s="20" t="s">
        <v>57</v>
      </c>
      <c r="C52" s="10">
        <v>300</v>
      </c>
      <c r="D52" s="14">
        <v>0</v>
      </c>
      <c r="E52" s="12">
        <f t="shared" si="2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60" x14ac:dyDescent="0.25">
      <c r="A53" s="9"/>
      <c r="B53" s="16" t="s">
        <v>62</v>
      </c>
      <c r="C53" s="10">
        <v>478100</v>
      </c>
      <c r="D53" s="14">
        <v>0</v>
      </c>
      <c r="E53" s="12">
        <f t="shared" si="2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45" x14ac:dyDescent="0.25">
      <c r="A54" s="9"/>
      <c r="B54" s="20" t="s">
        <v>63</v>
      </c>
      <c r="C54" s="10">
        <v>4781</v>
      </c>
      <c r="D54" s="14">
        <v>0</v>
      </c>
      <c r="E54" s="12">
        <f t="shared" si="2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9">
        <v>14</v>
      </c>
      <c r="B55" s="9" t="s">
        <v>39</v>
      </c>
      <c r="C55" s="10">
        <v>4022380.19</v>
      </c>
      <c r="D55" s="14">
        <v>212114.19</v>
      </c>
      <c r="E55" s="12">
        <f t="shared" si="2"/>
        <v>5.2733501056746208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9">
        <v>15</v>
      </c>
      <c r="B56" s="9" t="s">
        <v>40</v>
      </c>
      <c r="C56" s="10">
        <v>2655232</v>
      </c>
      <c r="D56" s="10">
        <f>D59+D60</f>
        <v>1356112</v>
      </c>
      <c r="E56" s="12">
        <f t="shared" si="2"/>
        <v>51.073201889703043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ht="30" x14ac:dyDescent="0.25">
      <c r="A57" s="9">
        <v>16</v>
      </c>
      <c r="B57" s="16" t="s">
        <v>53</v>
      </c>
      <c r="C57" s="10">
        <v>11360</v>
      </c>
      <c r="D57" s="15">
        <v>11360</v>
      </c>
      <c r="E57" s="12">
        <f t="shared" si="2"/>
        <v>100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45" x14ac:dyDescent="0.25">
      <c r="A58" s="9">
        <v>17</v>
      </c>
      <c r="B58" s="17" t="s">
        <v>54</v>
      </c>
      <c r="C58" s="10">
        <v>1363</v>
      </c>
      <c r="D58" s="15">
        <v>1363</v>
      </c>
      <c r="E58" s="12">
        <f t="shared" si="2"/>
        <v>100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5">
      <c r="A59" s="9">
        <v>18</v>
      </c>
      <c r="B59" s="13" t="s">
        <v>64</v>
      </c>
      <c r="C59" s="10">
        <v>1542313</v>
      </c>
      <c r="D59" s="14">
        <v>760154</v>
      </c>
      <c r="E59" s="12">
        <f t="shared" si="2"/>
        <v>49.286623402642654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9">
        <v>19</v>
      </c>
      <c r="B60" s="13" t="s">
        <v>65</v>
      </c>
      <c r="C60" s="10">
        <v>1112919</v>
      </c>
      <c r="D60" s="14">
        <v>595958</v>
      </c>
      <c r="E60" s="12">
        <f t="shared" si="2"/>
        <v>53.549090275213196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5">
      <c r="A61" s="9">
        <v>20</v>
      </c>
      <c r="B61" s="13" t="s">
        <v>66</v>
      </c>
      <c r="C61" s="10">
        <v>145000</v>
      </c>
      <c r="D61" s="14">
        <v>65894.16</v>
      </c>
      <c r="E61" s="12">
        <f>D61*100/C61</f>
        <v>45.444248275862066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5">
      <c r="A62" s="23"/>
      <c r="B62" s="9" t="s">
        <v>41</v>
      </c>
      <c r="C62" s="24">
        <f>C38+C39+C40+C42+C43+C45+C46+C48+C49+C55+C56+C57+C58+C61+C44</f>
        <v>13170861.189999999</v>
      </c>
      <c r="D62" s="24">
        <f>D38+D39+D40+D42+D43+D45+D46+D48+D49+D55+D56+D57+D58+D61</f>
        <v>3909428.48</v>
      </c>
      <c r="E62" s="25">
        <f>D62*100/C62</f>
        <v>29.682405908037666</v>
      </c>
      <c r="F62" s="11"/>
      <c r="G62" s="11"/>
      <c r="H62" s="21"/>
      <c r="I62" s="11"/>
      <c r="J62" s="11"/>
      <c r="K62" s="11"/>
      <c r="L62" s="11"/>
      <c r="M62" s="11"/>
      <c r="N62" s="11"/>
      <c r="O62" s="11"/>
      <c r="P62" s="11"/>
    </row>
    <row r="63" spans="1:16" x14ac:dyDescent="0.25">
      <c r="A63" s="11"/>
      <c r="B63" s="11"/>
      <c r="C63" s="21"/>
      <c r="D63" s="21"/>
      <c r="E63" s="22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5">
      <c r="B84" s="11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5" sqref="F2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2020-07-10T07:32:35Z</dcterms:modified>
</cp:coreProperties>
</file>