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E15" i="2"/>
  <c r="E14"/>
  <c r="D29"/>
  <c r="D57" s="1"/>
  <c r="C44"/>
  <c r="E49"/>
  <c r="C29"/>
  <c r="C57" s="1"/>
  <c r="E34"/>
  <c r="E33"/>
  <c r="E47"/>
  <c r="E37"/>
  <c r="E31"/>
  <c r="E32"/>
  <c r="E35"/>
  <c r="E36"/>
  <c r="E38"/>
  <c r="E39"/>
  <c r="E40"/>
  <c r="E42"/>
  <c r="E43"/>
  <c r="E45"/>
  <c r="E46"/>
  <c r="E48"/>
  <c r="E50"/>
  <c r="E51"/>
  <c r="E52"/>
  <c r="E53"/>
  <c r="E54"/>
  <c r="E55"/>
  <c r="E8"/>
  <c r="E9"/>
  <c r="E10"/>
  <c r="E11"/>
  <c r="E12"/>
  <c r="E13"/>
  <c r="E16"/>
  <c r="E17"/>
  <c r="E18"/>
  <c r="E19"/>
  <c r="E20"/>
  <c r="E22"/>
  <c r="E23"/>
  <c r="E24"/>
  <c r="E25"/>
  <c r="E26"/>
  <c r="D7"/>
  <c r="D27" s="1"/>
  <c r="C7"/>
  <c r="C27" s="1"/>
  <c r="E29" l="1"/>
  <c r="E56"/>
  <c r="E27"/>
  <c r="E7"/>
</calcChain>
</file>

<file path=xl/sharedStrings.xml><?xml version="1.0" encoding="utf-8"?>
<sst xmlns="http://schemas.openxmlformats.org/spreadsheetml/2006/main" count="71" uniqueCount="69">
  <si>
    <t>Сведения о численности муниципальных служащих Ровненского сельсовета,</t>
  </si>
  <si>
    <t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</si>
  <si>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</si>
  <si>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>№ п/п</t>
  </si>
  <si>
    <t>наименование показателя</t>
  </si>
  <si>
    <t>значение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</si>
  <si>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</si>
  <si>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>численность работников оплата труда которых осуществляется  за счет средств местного бюджета, за отчетный период, человек</t>
  </si>
  <si>
    <t>Сведения о ходе исполнения бюджета Ровненского сельсовета</t>
  </si>
  <si>
    <t>(руб.)</t>
  </si>
  <si>
    <t>№строки</t>
  </si>
  <si>
    <t>Наименование</t>
  </si>
  <si>
    <t>Утверждено</t>
  </si>
  <si>
    <t>Исполнено</t>
  </si>
  <si>
    <t>(Руб.)</t>
  </si>
  <si>
    <t>Руб.</t>
  </si>
  <si>
    <t>%</t>
  </si>
  <si>
    <t xml:space="preserve"> </t>
  </si>
  <si>
    <t>Доходы собственные</t>
  </si>
  <si>
    <t>Налоги на доходы</t>
  </si>
  <si>
    <t>Налог на совокупный доход</t>
  </si>
  <si>
    <t>Доходы от продажи материальных и нематериальных активов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</si>
  <si>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</si>
  <si>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</si>
  <si>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Дотация на выравнивание бюджетной обеспеченности из средств краевого бюджета</t>
  </si>
  <si>
    <t>Субвенция на осуществление  полномочий по первичному  воинскому  учету.</t>
  </si>
  <si>
    <t>Прочие межбюджетные трансферты</t>
  </si>
  <si>
    <t>Субсидия на обеспачение первичных мер пож. безопасности</t>
  </si>
  <si>
    <t>Субсидии на организацию и роведение аккарицидных обработок мест местного отдыха населения</t>
  </si>
  <si>
    <t>Субвенция на выполнение гос. Полномочий  по администрат.комиссиям</t>
  </si>
  <si>
    <t>ВСЕГО доходов</t>
  </si>
  <si>
    <t>РАСХОДЫ</t>
  </si>
  <si>
    <t>Администрация Ровненского сельсовета</t>
  </si>
  <si>
    <t>Функционирование высшего должностного лица муниципального образования (глава муниципального образования)</t>
  </si>
  <si>
    <t>Центральный аппарат</t>
  </si>
  <si>
    <t>Расходы на финансирование админ.комиссии</t>
  </si>
  <si>
    <t>Резервные фонды</t>
  </si>
  <si>
    <t>Другие общегосударственные вопросы</t>
  </si>
  <si>
    <t>Национальная   оборона</t>
  </si>
  <si>
    <t>Осуществление первичного воинского учета на территориях, где отсутствуют военные комиссариаты</t>
  </si>
  <si>
    <t>Жилищно –коммунальное хозяйство</t>
  </si>
  <si>
    <t>Культура</t>
  </si>
  <si>
    <t>МБУК «Ровненский СКИФСДЦ»</t>
  </si>
  <si>
    <t>Всего расходов</t>
  </si>
  <si>
    <t>Акцизы по подакцизным товарам( продукции), производимым на территории Российской Федерации</t>
  </si>
  <si>
    <t>Налоги на имущество в том числе:</t>
  </si>
  <si>
    <t>а)Земельный налог</t>
  </si>
  <si>
    <t>б) налог на имущество физ. Лиц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</si>
  <si>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</si>
  <si>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Субсидии на капитальный ремонт и ремонт автомобильных дорог общего пользования местного значения городских округов численностью менее 90 тысяч человек, городских  и сельских поселений за счет средств дорожного фонда Красноярского края в рамках непрограммных расходов местного самоуправления</t>
  </si>
  <si>
    <t>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</si>
  <si>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 xml:space="preserve">Дотации  бюджетам  поселений на выравнивание  бюджетной обеспеченности </t>
  </si>
  <si>
    <t>Обеспечение проведения выборов и референдумов</t>
  </si>
  <si>
    <t>Национальная безопасность и правоохранительная деятельность в том числе :</t>
  </si>
  <si>
    <t>а) Защита населения и территории от чрезвычайных ситуаций природного и техногенного характера. Гражданская оборона</t>
  </si>
  <si>
    <t>б) Обеспечение первичных мер пожарной безопасности</t>
  </si>
  <si>
    <t>Национальная экономика. Транспорт</t>
  </si>
  <si>
    <t>а) Содержание автомобильных дорог общего пользования местного значения</t>
  </si>
  <si>
    <t>б) 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</si>
  <si>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>в) Субсидии на капитальный ремонт и ремонт автомобильных дорог общего пользования местного значения городских округов численностью менее 90 тысяч человек, городских  и сельских поселений за счет средств дорожного фонда Красноярского края в рамках непрограммных расходов местного самоуправления</t>
  </si>
  <si>
    <t>г) 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менее 90 тысяч человек, городских и сельских поселений за счет средств местного бюджета в рамках непрограммных расходов местного самоуправления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</si>
  <si>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</si>
  <si>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</t>
  </si>
  <si>
    <t>Субсидии на передачу полномочий по финансовому контролю в рамках подпрограммы "Иные мероприятия Ровненского сельсовета" муниципальной программы Ровненского сельсовета "Создание достойных условий населению Ровненского сельсовета"</t>
  </si>
  <si>
    <t>Субсидии на передачу полномочий по земельному контролю в рамках подпрограммы "Иные мероприятия Ровненского сельсовета" муниципальной программы Ровненского сельсовета "Создание достойных условий населению Ровненского сельсовета"</t>
  </si>
  <si>
    <t>д)Софинансирование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 , городов, и сельских поселений</t>
  </si>
  <si>
    <t xml:space="preserve">численность муниципальных служащих сельсовета, выборных должностных лиц сельсовета, осуществляющих свои полномочия на постоянной основе за отчетный период, человек </t>
  </si>
  <si>
    <t>за 3 квартал  2015 год</t>
  </si>
  <si>
    <t>за счет средств местного бюджета за3квартал 2015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</si>
</sst>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2" fontId="0" fillId="0" borderId="1" xfId="0" applyNumberFormat="1" applyBorder="1"/>
    <xf numFmtId="0" fontId="2" fillId="2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5" xfId="0" applyFill="1" applyBorder="1"/>
    <xf numFmtId="0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workbookViewId="0">
      <selection activeCell="F10" sqref="F10"/>
    </sheetView>
  </sheetViews>
  <sheetFormatPr defaultRowHeight="15"/>
  <cols>
    <col min="3" max="3" width="33.85546875" customWidth="1"/>
    <col min="4" max="4" width="29.140625" customWidth="1"/>
  </cols>
  <sheetData>
    <row r="3" spans="1:4" ht="15.75">
      <c r="A3" s="1" t="s">
        <v>0</v>
      </c>
      <c r="B3" s="1"/>
      <c r="C3" s="1"/>
      <c r="D3" s="1"/>
    </row>
    <row r="4" spans="1:4" ht="15.75">
      <c r="A4" s="1" t="s">
        <v>1</v>
      </c>
      <c r="B4" s="1"/>
      <c r="C4" s="1"/>
      <c r="D4" s="1"/>
    </row>
    <row r="5" spans="1:4" ht="15.75">
      <c r="A5" s="1" t="s">
        <v>2</v>
      </c>
      <c r="B5" s="1"/>
      <c r="C5" s="1"/>
      <c r="D5" s="1"/>
    </row>
    <row r="6" spans="1:4" ht="15.75">
      <c r="A6" s="1" t="s">
        <v>68</v>
      </c>
      <c r="B6" s="1"/>
      <c r="C6" s="1"/>
      <c r="D6" s="1"/>
    </row>
    <row r="7" spans="1:4" ht="15.75">
      <c r="A7" s="2"/>
      <c r="B7" s="2"/>
      <c r="C7" s="2"/>
      <c r="D7" s="2"/>
    </row>
    <row r="8" spans="1:4" ht="15.75">
      <c r="A8" s="3" t="s">
        <v>3</v>
      </c>
      <c r="B8" s="4" t="s">
        <v>4</v>
      </c>
      <c r="C8" s="5"/>
      <c r="D8" s="3" t="s">
        <v>5</v>
      </c>
    </row>
    <row r="9" spans="1:4" ht="108.75" customHeight="1">
      <c r="A9" s="6">
        <v>1</v>
      </c>
      <c r="B9" s="23" t="s">
        <v>66</v>
      </c>
      <c r="C9" s="24"/>
      <c r="D9" s="7">
        <v>4</v>
      </c>
    </row>
    <row r="10" spans="1:4" ht="96.75" customHeight="1">
      <c r="A10" s="6">
        <v>2</v>
      </c>
      <c r="B10" s="23" t="s">
        <v>6</v>
      </c>
      <c r="C10" s="24"/>
      <c r="D10" s="7">
        <v>848810.92</v>
      </c>
    </row>
    <row r="11" spans="1:4" ht="75.75" customHeight="1">
      <c r="A11" s="6">
        <v>3</v>
      </c>
      <c r="B11" s="23" t="s">
        <v>7</v>
      </c>
      <c r="C11" s="24"/>
      <c r="D11" s="8">
        <v>2</v>
      </c>
    </row>
  </sheetData>
  <mergeCells count="3">
    <mergeCell ref="B9:C9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opLeftCell="B1" workbookViewId="0">
      <selection activeCell="G47" sqref="G47"/>
    </sheetView>
  </sheetViews>
  <sheetFormatPr defaultRowHeight="15"/>
  <cols>
    <col min="2" max="2" width="76.42578125" customWidth="1"/>
    <col min="3" max="3" width="12.7109375" customWidth="1"/>
    <col min="4" max="4" width="14.85546875" customWidth="1"/>
    <col min="5" max="5" width="17" customWidth="1"/>
    <col min="6" max="6" width="11.42578125" bestFit="1" customWidth="1"/>
  </cols>
  <sheetData>
    <row r="1" spans="1:16">
      <c r="B1" t="s">
        <v>8</v>
      </c>
    </row>
    <row r="2" spans="1:16">
      <c r="B2" t="s">
        <v>67</v>
      </c>
    </row>
    <row r="3" spans="1:16">
      <c r="E3" t="s">
        <v>9</v>
      </c>
    </row>
    <row r="4" spans="1:16">
      <c r="A4" s="9" t="s">
        <v>10</v>
      </c>
      <c r="B4" s="9" t="s">
        <v>11</v>
      </c>
      <c r="C4" s="9" t="s">
        <v>12</v>
      </c>
      <c r="D4" s="9" t="s">
        <v>13</v>
      </c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9"/>
      <c r="B5" s="9"/>
      <c r="C5" s="9" t="s">
        <v>14</v>
      </c>
      <c r="D5" s="9" t="s">
        <v>15</v>
      </c>
      <c r="E5" s="9" t="s">
        <v>16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>
      <c r="A6" s="9">
        <v>1</v>
      </c>
      <c r="B6" s="9" t="s">
        <v>17</v>
      </c>
      <c r="C6" s="9"/>
      <c r="D6" s="9"/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>
      <c r="A7" s="9">
        <v>1</v>
      </c>
      <c r="B7" s="9" t="s">
        <v>18</v>
      </c>
      <c r="C7" s="10">
        <f>C8+C9+C10+C13+C14+C15+C16</f>
        <v>1673950</v>
      </c>
      <c r="D7" s="10">
        <f>D8+D9+D10+D13+D14+D15+D16</f>
        <v>491904.05</v>
      </c>
      <c r="E7" s="12">
        <f>D7/C7*100</f>
        <v>29.385826936288417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>
      <c r="A8" s="9">
        <v>2</v>
      </c>
      <c r="B8" s="9" t="s">
        <v>19</v>
      </c>
      <c r="C8" s="10">
        <v>310000</v>
      </c>
      <c r="D8" s="10">
        <v>202567.69</v>
      </c>
      <c r="E8" s="12">
        <f t="shared" ref="E8:E27" si="0">D8/C8*100</f>
        <v>65.344416129032254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>
      <c r="A9" s="9">
        <v>3</v>
      </c>
      <c r="B9" s="9" t="s">
        <v>20</v>
      </c>
      <c r="C9" s="10">
        <v>600000</v>
      </c>
      <c r="D9" s="9">
        <v>59236.12</v>
      </c>
      <c r="E9" s="12">
        <f t="shared" si="0"/>
        <v>9.8726866666666684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>
      <c r="A10" s="9">
        <v>4</v>
      </c>
      <c r="B10" s="9" t="s">
        <v>45</v>
      </c>
      <c r="C10" s="10">
        <v>484800</v>
      </c>
      <c r="D10" s="10">
        <v>94288.04</v>
      </c>
      <c r="E10" s="12">
        <f t="shared" si="0"/>
        <v>19.448853135313531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9"/>
      <c r="B11" s="9" t="s">
        <v>46</v>
      </c>
      <c r="C11" s="10">
        <v>404800</v>
      </c>
      <c r="D11" s="10">
        <v>73291.3</v>
      </c>
      <c r="E11" s="12">
        <f t="shared" si="0"/>
        <v>18.105558300395259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>
      <c r="A12" s="9"/>
      <c r="B12" s="9" t="s">
        <v>47</v>
      </c>
      <c r="C12" s="10">
        <v>80000</v>
      </c>
      <c r="D12" s="10">
        <v>20996.74</v>
      </c>
      <c r="E12" s="12">
        <f t="shared" si="0"/>
        <v>26.245925000000003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>
      <c r="A13" s="9">
        <v>5</v>
      </c>
      <c r="B13" s="9" t="s">
        <v>44</v>
      </c>
      <c r="C13" s="10">
        <v>128950</v>
      </c>
      <c r="D13" s="10">
        <v>112572.89</v>
      </c>
      <c r="E13" s="12">
        <f t="shared" si="0"/>
        <v>87.299643272586266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>
      <c r="A14" s="9">
        <v>6</v>
      </c>
      <c r="B14" s="9" t="s">
        <v>21</v>
      </c>
      <c r="C14" s="12">
        <v>0</v>
      </c>
      <c r="D14" s="10">
        <v>0</v>
      </c>
      <c r="E14" s="12">
        <f>D14-C14</f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>
      <c r="A15" s="9">
        <v>7</v>
      </c>
      <c r="B15" s="9" t="s">
        <v>22</v>
      </c>
      <c r="C15" s="10">
        <v>200</v>
      </c>
      <c r="D15" s="10">
        <v>145.44</v>
      </c>
      <c r="E15" s="12">
        <f>D15-C15</f>
        <v>-54.56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>
      <c r="A16" s="9">
        <v>8</v>
      </c>
      <c r="B16" s="9" t="s">
        <v>23</v>
      </c>
      <c r="C16" s="12">
        <v>150000</v>
      </c>
      <c r="D16" s="10">
        <v>23093.87</v>
      </c>
      <c r="E16" s="12">
        <f t="shared" si="0"/>
        <v>15.395913333333333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>
      <c r="A17" s="9">
        <v>9</v>
      </c>
      <c r="B17" s="16" t="s">
        <v>51</v>
      </c>
      <c r="C17" s="10">
        <v>2432300</v>
      </c>
      <c r="D17" s="10">
        <v>2432300</v>
      </c>
      <c r="E17" s="12">
        <f t="shared" si="0"/>
        <v>100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9">
        <v>10</v>
      </c>
      <c r="B18" s="9" t="s">
        <v>24</v>
      </c>
      <c r="C18" s="10">
        <v>395365</v>
      </c>
      <c r="D18" s="10">
        <v>296525</v>
      </c>
      <c r="E18" s="12">
        <f t="shared" si="0"/>
        <v>75.000316163545079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>
      <c r="A19" s="9">
        <v>11</v>
      </c>
      <c r="B19" s="9" t="s">
        <v>25</v>
      </c>
      <c r="C19" s="10">
        <v>73547</v>
      </c>
      <c r="D19" s="10">
        <v>51270</v>
      </c>
      <c r="E19" s="12">
        <f t="shared" si="0"/>
        <v>69.710525242362024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>
      <c r="A20" s="9">
        <v>12</v>
      </c>
      <c r="B20" s="9" t="s">
        <v>26</v>
      </c>
      <c r="C20" s="10">
        <v>3232200</v>
      </c>
      <c r="D20" s="12">
        <v>1832072</v>
      </c>
      <c r="E20" s="12">
        <f t="shared" si="0"/>
        <v>56.681888496998944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>
      <c r="A21" s="9">
        <v>13</v>
      </c>
      <c r="B21" s="9" t="s">
        <v>27</v>
      </c>
      <c r="C21" s="9"/>
      <c r="D21" s="9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30">
      <c r="A22" s="9">
        <v>14</v>
      </c>
      <c r="B22" s="16" t="s">
        <v>28</v>
      </c>
      <c r="C22" s="10">
        <v>20000</v>
      </c>
      <c r="D22" s="9">
        <v>20000</v>
      </c>
      <c r="E22" s="12">
        <f t="shared" si="0"/>
        <v>100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>
      <c r="A23" s="9">
        <v>15</v>
      </c>
      <c r="B23" s="9" t="s">
        <v>29</v>
      </c>
      <c r="C23" s="10">
        <v>2900</v>
      </c>
      <c r="D23" s="12">
        <v>1951</v>
      </c>
      <c r="E23" s="12">
        <f t="shared" si="0"/>
        <v>67.275862068965523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60">
      <c r="A24" s="9">
        <v>16</v>
      </c>
      <c r="B24" s="16" t="s">
        <v>50</v>
      </c>
      <c r="C24" s="10">
        <v>176940</v>
      </c>
      <c r="D24" s="12">
        <v>176940</v>
      </c>
      <c r="E24" s="12">
        <f t="shared" si="0"/>
        <v>100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60" customHeight="1">
      <c r="A25" s="9">
        <v>17</v>
      </c>
      <c r="B25" s="16" t="s">
        <v>49</v>
      </c>
      <c r="C25" s="10">
        <v>764630</v>
      </c>
      <c r="D25" s="12">
        <v>0</v>
      </c>
      <c r="E25" s="12">
        <f t="shared" si="0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60">
      <c r="A26" s="9">
        <v>18</v>
      </c>
      <c r="B26" s="13" t="s">
        <v>48</v>
      </c>
      <c r="C26" s="10">
        <v>39341</v>
      </c>
      <c r="D26" s="12">
        <v>39341</v>
      </c>
      <c r="E26" s="12">
        <f t="shared" si="0"/>
        <v>100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>
      <c r="A27" s="9">
        <v>19</v>
      </c>
      <c r="B27" s="9" t="s">
        <v>30</v>
      </c>
      <c r="C27" s="10">
        <f>C7+C17+C18+C19+C20+C22+C23+C24+C25+C26</f>
        <v>8811173</v>
      </c>
      <c r="D27" s="10">
        <f>D7+D17+D18+D19+D20+D23+D24+D25+D26</f>
        <v>5322303.05</v>
      </c>
      <c r="E27" s="12">
        <f t="shared" si="0"/>
        <v>60.404023959125531</v>
      </c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A28" s="9"/>
      <c r="B28" s="9" t="s">
        <v>31</v>
      </c>
      <c r="C28" s="9"/>
      <c r="D28" s="9"/>
      <c r="E28" s="9"/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>
      <c r="A29" s="9">
        <v>1</v>
      </c>
      <c r="B29" s="9" t="s">
        <v>32</v>
      </c>
      <c r="C29" s="10">
        <f>C31+C32+C33+C34+C35+C36+C37+C38+C39+C41+C44+C50+C51+C53+C54+C55+C56</f>
        <v>8871512.8900000006</v>
      </c>
      <c r="D29" s="10">
        <f>D31+D32+D33+D34+D35+D36+D37+D38+D39+D41+D44+D50+D51+D53+D54+D56+D55</f>
        <v>5281385.91</v>
      </c>
      <c r="E29" s="12">
        <f>D29/C29*100</f>
        <v>59.531964564388971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>
      <c r="A30" s="9"/>
      <c r="B30" s="9"/>
      <c r="C30" s="9"/>
      <c r="D30" s="9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>
      <c r="A31" s="9">
        <v>2</v>
      </c>
      <c r="B31" s="9" t="s">
        <v>33</v>
      </c>
      <c r="C31" s="10">
        <v>467821</v>
      </c>
      <c r="D31" s="10">
        <v>326700.40999999997</v>
      </c>
      <c r="E31" s="12">
        <f t="shared" ref="E31:E56" si="1">D31/C31*100</f>
        <v>69.834490114808872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>
      <c r="A32" s="9">
        <v>3</v>
      </c>
      <c r="B32" s="9" t="s">
        <v>34</v>
      </c>
      <c r="C32" s="10">
        <v>1763950</v>
      </c>
      <c r="D32" s="10">
        <v>1175466.02</v>
      </c>
      <c r="E32" s="12">
        <f t="shared" si="1"/>
        <v>66.63828453187449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60">
      <c r="A33" s="9">
        <v>4</v>
      </c>
      <c r="B33" s="20" t="s">
        <v>63</v>
      </c>
      <c r="C33" s="10">
        <v>3500</v>
      </c>
      <c r="D33" s="10">
        <v>3500</v>
      </c>
      <c r="E33" s="12">
        <f>D33/C33*100</f>
        <v>100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60">
      <c r="A34" s="9">
        <v>5</v>
      </c>
      <c r="B34" s="21" t="s">
        <v>64</v>
      </c>
      <c r="C34" s="10">
        <v>16093</v>
      </c>
      <c r="D34" s="10">
        <v>16093</v>
      </c>
      <c r="E34" s="12">
        <f>D34/C34*100</f>
        <v>100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>
      <c r="A35" s="9">
        <v>6</v>
      </c>
      <c r="B35" s="9" t="s">
        <v>35</v>
      </c>
      <c r="C35" s="10">
        <v>2900</v>
      </c>
      <c r="D35" s="9">
        <v>2900</v>
      </c>
      <c r="E35" s="12">
        <f t="shared" si="1"/>
        <v>100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9">
        <v>7</v>
      </c>
      <c r="B36" s="9" t="s">
        <v>36</v>
      </c>
      <c r="C36" s="10">
        <v>4500</v>
      </c>
      <c r="D36" s="9">
        <v>0</v>
      </c>
      <c r="E36" s="12">
        <f t="shared" si="1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>
      <c r="A37" s="9">
        <v>8</v>
      </c>
      <c r="B37" s="9" t="s">
        <v>52</v>
      </c>
      <c r="C37" s="10">
        <v>111232</v>
      </c>
      <c r="D37" s="9">
        <v>111232</v>
      </c>
      <c r="E37" s="12">
        <f t="shared" si="1"/>
        <v>100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>
      <c r="A38" s="9">
        <v>9</v>
      </c>
      <c r="B38" s="9" t="s">
        <v>37</v>
      </c>
      <c r="C38" s="10">
        <v>725500.89</v>
      </c>
      <c r="D38" s="10">
        <v>472708.32</v>
      </c>
      <c r="E38" s="12">
        <f t="shared" si="1"/>
        <v>65.156132337756333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>
      <c r="A39" s="9">
        <v>10</v>
      </c>
      <c r="B39" s="9" t="s">
        <v>38</v>
      </c>
      <c r="C39" s="10">
        <v>73547</v>
      </c>
      <c r="D39" s="10">
        <v>49380.25</v>
      </c>
      <c r="E39" s="12">
        <f t="shared" si="1"/>
        <v>67.141079853698997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>
      <c r="A40" s="9">
        <v>11</v>
      </c>
      <c r="B40" s="9" t="s">
        <v>39</v>
      </c>
      <c r="C40" s="10">
        <v>73547</v>
      </c>
      <c r="D40" s="14">
        <v>49380.25</v>
      </c>
      <c r="E40" s="12">
        <f t="shared" si="1"/>
        <v>67.141079853698997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>
      <c r="A41" s="9">
        <v>12</v>
      </c>
      <c r="B41" s="9" t="s">
        <v>53</v>
      </c>
      <c r="C41" s="10">
        <v>12229</v>
      </c>
      <c r="D41" s="14">
        <v>0</v>
      </c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30">
      <c r="A42" s="9"/>
      <c r="B42" s="16" t="s">
        <v>54</v>
      </c>
      <c r="C42" s="10">
        <v>1729</v>
      </c>
      <c r="D42" s="14">
        <v>0</v>
      </c>
      <c r="E42" s="12">
        <f t="shared" si="1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>
      <c r="A43" s="9"/>
      <c r="B43" s="9" t="s">
        <v>55</v>
      </c>
      <c r="C43" s="10">
        <v>10500</v>
      </c>
      <c r="D43" s="15">
        <v>0</v>
      </c>
      <c r="E43" s="12">
        <f t="shared" si="1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A44" s="9">
        <v>13</v>
      </c>
      <c r="B44" s="9" t="s">
        <v>56</v>
      </c>
      <c r="C44" s="10">
        <f>C45+C46+C47+C48+C49</f>
        <v>1049240</v>
      </c>
      <c r="D44" s="14">
        <v>268383.59000000003</v>
      </c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A45" s="9"/>
      <c r="B45" s="9" t="s">
        <v>57</v>
      </c>
      <c r="C45" s="10">
        <v>84554.16</v>
      </c>
      <c r="D45" s="15">
        <v>68317.75</v>
      </c>
      <c r="E45" s="12">
        <f t="shared" si="1"/>
        <v>80.797621311594838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60">
      <c r="A46" s="9"/>
      <c r="B46" s="16" t="s">
        <v>58</v>
      </c>
      <c r="C46" s="9">
        <v>176940</v>
      </c>
      <c r="D46" s="15">
        <v>176940</v>
      </c>
      <c r="E46" s="12">
        <f t="shared" si="1"/>
        <v>100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75">
      <c r="A47" s="9"/>
      <c r="B47" s="16" t="s">
        <v>59</v>
      </c>
      <c r="C47" s="9">
        <v>764630</v>
      </c>
      <c r="D47" s="15">
        <v>0</v>
      </c>
      <c r="E47" s="12">
        <f t="shared" si="1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75">
      <c r="A48" s="9"/>
      <c r="B48" s="18" t="s">
        <v>60</v>
      </c>
      <c r="C48" s="10">
        <v>22938.9</v>
      </c>
      <c r="D48" s="14">
        <v>22938.9</v>
      </c>
      <c r="E48" s="12">
        <f t="shared" si="1"/>
        <v>100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45">
      <c r="A49" s="9"/>
      <c r="B49" s="22" t="s">
        <v>65</v>
      </c>
      <c r="C49" s="10">
        <v>176.94</v>
      </c>
      <c r="D49" s="14">
        <v>176.94</v>
      </c>
      <c r="E49" s="12">
        <f t="shared" si="1"/>
        <v>100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>
      <c r="A50" s="9">
        <v>14</v>
      </c>
      <c r="B50" s="9" t="s">
        <v>40</v>
      </c>
      <c r="C50" s="10">
        <v>554598</v>
      </c>
      <c r="D50" s="14">
        <v>362866.32</v>
      </c>
      <c r="E50" s="12">
        <f t="shared" si="1"/>
        <v>65.428710525461682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>
      <c r="A51" s="9">
        <v>15</v>
      </c>
      <c r="B51" s="9" t="s">
        <v>41</v>
      </c>
      <c r="C51" s="10">
        <v>3482639</v>
      </c>
      <c r="D51" s="14">
        <v>2064250</v>
      </c>
      <c r="E51" s="12">
        <f t="shared" si="1"/>
        <v>59.272580362190851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>
      <c r="A52" s="9">
        <v>16</v>
      </c>
      <c r="B52" s="9" t="s">
        <v>42</v>
      </c>
      <c r="C52" s="10">
        <v>3482639</v>
      </c>
      <c r="D52" s="15">
        <v>2064250</v>
      </c>
      <c r="E52" s="12">
        <f t="shared" si="1"/>
        <v>59.272580362190851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30">
      <c r="A53" s="9">
        <v>17</v>
      </c>
      <c r="B53" s="16" t="s">
        <v>61</v>
      </c>
      <c r="C53" s="10">
        <v>20000</v>
      </c>
      <c r="D53" s="15">
        <v>20000</v>
      </c>
      <c r="E53" s="12">
        <f t="shared" si="1"/>
        <v>100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45">
      <c r="A54" s="9">
        <v>18</v>
      </c>
      <c r="B54" s="19" t="s">
        <v>62</v>
      </c>
      <c r="C54" s="10">
        <v>2400</v>
      </c>
      <c r="D54" s="15">
        <v>2400</v>
      </c>
      <c r="E54" s="12">
        <f t="shared" si="1"/>
        <v>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60">
      <c r="A55" s="9">
        <v>19</v>
      </c>
      <c r="B55" s="13" t="s">
        <v>48</v>
      </c>
      <c r="C55" s="10">
        <v>39341</v>
      </c>
      <c r="D55" s="14">
        <v>0</v>
      </c>
      <c r="E55" s="12">
        <f t="shared" si="1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>
      <c r="A56" s="9">
        <v>20</v>
      </c>
      <c r="B56" s="9" t="s">
        <v>26</v>
      </c>
      <c r="C56" s="10">
        <v>542022</v>
      </c>
      <c r="D56" s="14">
        <v>405506</v>
      </c>
      <c r="E56" s="12">
        <f t="shared" si="1"/>
        <v>74.813568452941027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17"/>
      <c r="B57" s="9" t="s">
        <v>43</v>
      </c>
      <c r="C57" s="10">
        <f>C29</f>
        <v>8871512.8900000006</v>
      </c>
      <c r="D57" s="10">
        <f>D29</f>
        <v>5281385.91</v>
      </c>
      <c r="E57" s="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B79" s="11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2015-10-06T07:29:02Z</dcterms:modified>
</cp:coreProperties>
</file>